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ate Sheet" sheetId="1" state="visible" r:id="rId1"/>
    <sheet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4"/>
    </font>
  </fonts>
  <fills count="4">
    <fill>
      <patternFill/>
    </fill>
    <fill>
      <patternFill patternType="gray125"/>
    </fill>
    <fill>
      <patternFill patternType="solid">
        <fgColor rgb="00E7F6EC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0" fillId="2" borderId="0" pivotButton="0" quotePrefix="0" xfId="0"/>
    <xf numFmtId="0" fontId="2" fillId="0" borderId="0" pivotButton="0" quotePrefix="0" xfId="0"/>
    <xf numFmtId="0" fontId="2" fillId="3" borderId="1" applyAlignment="1" pivotButton="0" quotePrefix="0" xfId="0">
      <alignment vertical="top" wrapText="1"/>
    </xf>
    <xf numFmtId="0" fontId="0" fillId="0" borderId="1" pivotButton="0" quotePrefix="0" xfId="0"/>
    <xf numFmtId="164" fontId="0" fillId="0" borderId="1" pivotButton="0" quotePrefix="0" xfId="0"/>
    <xf numFmtId="164" fontId="2" fillId="0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1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6" customWidth="1" min="1" max="1"/>
    <col width="13" customWidth="1" min="2" max="2"/>
    <col width="15" customWidth="1" min="3" max="3"/>
    <col width="15" customWidth="1" min="4" max="4"/>
    <col width="12" customWidth="1" min="5" max="5"/>
    <col width="11" customWidth="1" min="6" max="6"/>
    <col width="11" customWidth="1" min="7" max="7"/>
    <col width="11" customWidth="1" min="8" max="8"/>
    <col width="12" customWidth="1" min="9" max="9"/>
    <col width="12" customWidth="1" min="10" max="10"/>
    <col width="12" customWidth="1" min="11" max="11"/>
  </cols>
  <sheetData>
    <row r="1">
      <c r="A1" s="1" t="inlineStr">
        <is>
          <t>T&amp;M Labor Rate Sheet</t>
        </is>
      </c>
    </row>
    <row r="2">
      <c r="A2" t="inlineStr">
        <is>
          <t>Effective date:</t>
        </is>
      </c>
      <c r="B2" s="2" t="n"/>
      <c r="D2" t="inlineStr">
        <is>
          <t>Project / customer:</t>
        </is>
      </c>
      <c r="E2" s="2" t="n"/>
    </row>
    <row r="4">
      <c r="A4" s="3" t="inlineStr">
        <is>
          <t>Payroll burdens (% of taxable wages)</t>
        </is>
      </c>
      <c r="B4" s="2" t="n">
        <v>13</v>
      </c>
    </row>
    <row r="5">
      <c r="A5" s="3" t="inlineStr">
        <is>
          <t>WC + GL (% of the straight-time taxable base)</t>
        </is>
      </c>
      <c r="B5" s="2" t="n">
        <v>9.25</v>
      </c>
    </row>
    <row r="6">
      <c r="A6" s="3" t="inlineStr">
        <is>
          <t>Finalize convention (Margin or Markup)</t>
        </is>
      </c>
      <c r="B6" s="2" t="inlineStr">
        <is>
          <t>Margin</t>
        </is>
      </c>
    </row>
    <row r="7">
      <c r="A7" s="3" t="inlineStr">
        <is>
          <t>Finalize percent</t>
        </is>
      </c>
      <c r="B7" s="2" t="n">
        <v>15</v>
      </c>
    </row>
    <row r="9">
      <c r="A9" s="4" t="inlineStr">
        <is>
          <t>Craft / classification</t>
        </is>
      </c>
      <c r="B9" s="4" t="inlineStr">
        <is>
          <t>Base wage ($/hr)</t>
        </is>
      </c>
      <c r="C9" s="4" t="inlineStr">
        <is>
          <t>Wage-attached additions ($/hr)</t>
        </is>
      </c>
      <c r="D9" s="4" t="inlineStr">
        <is>
          <t>Benefit contributions ($/hr)</t>
        </is>
      </c>
      <c r="E9" s="4" t="inlineStr">
        <is>
          <t>Flat adders ($/hr)</t>
        </is>
      </c>
      <c r="F9" s="4" t="inlineStr">
        <is>
          <t>ST cost</t>
        </is>
      </c>
      <c r="G9" s="4" t="inlineStr">
        <is>
          <t>OT cost</t>
        </is>
      </c>
      <c r="H9" s="4" t="inlineStr">
        <is>
          <t>DT cost</t>
        </is>
      </c>
      <c r="I9" s="4" t="inlineStr">
        <is>
          <t>ST billable</t>
        </is>
      </c>
      <c r="J9" s="4" t="inlineStr">
        <is>
          <t>OT billable</t>
        </is>
      </c>
      <c r="K9" s="4" t="inlineStr">
        <is>
          <t>DT billable</t>
        </is>
      </c>
    </row>
    <row r="10">
      <c r="A10" s="5" t="inlineStr">
        <is>
          <t>Carpenter (example)</t>
        </is>
      </c>
      <c r="B10" s="6" t="n">
        <v>46.28</v>
      </c>
      <c r="C10" s="6" t="n">
        <v>1.86</v>
      </c>
      <c r="D10" s="6" t="n">
        <v>15.93</v>
      </c>
      <c r="E10" s="6" t="n">
        <v>0.65</v>
      </c>
      <c r="F10" s="6">
        <f>IF($B10="","",B10+C10+D10+E10+(B10+C10)*$B$4/100+(B10+C10)*$B$5/100)</f>
        <v/>
      </c>
      <c r="G10" s="6">
        <f>IF($B10="","",ROUND(B10*1.5,2)+C10+D10+E10+(ROUND(B10*1.5,2)+C10)*$B$4/100+(B10+C10)*$B$5/100)</f>
        <v/>
      </c>
      <c r="H10" s="6">
        <f>IF($B10="","",ROUND(B10*2,2)+C10+D10+E10+(ROUND(B10*2,2)+C10)*$B$4/100+(B10+C10)*$B$5/100)</f>
        <v/>
      </c>
      <c r="I10" s="7">
        <f>IF($B10="","",IF($B$6="Markup",ROUND(F10*(1+$B$7/100),2),ROUND(F10/(1-$B$7/100),2)))</f>
        <v/>
      </c>
      <c r="J10" s="7">
        <f>IF($B10="","",IF($B$6="Markup",ROUND(G10*(1+$B$7/100),2),ROUND(G10/(1-$B$7/100),2)))</f>
        <v/>
      </c>
      <c r="K10" s="7">
        <f>IF($B10="","",IF($B$6="Markup",ROUND(H10*(1+$B$7/100),2),ROUND(H10/(1-$B$7/100),2)))</f>
        <v/>
      </c>
    </row>
    <row r="11">
      <c r="A11" s="5" t="n"/>
      <c r="B11" s="6" t="n"/>
      <c r="C11" s="6" t="n"/>
      <c r="D11" s="6" t="n"/>
      <c r="E11" s="6" t="n"/>
      <c r="F11" s="6">
        <f>IF($B11="","",B11+C11+D11+E11+(B11+C11)*$B$4/100+(B11+C11)*$B$5/100)</f>
        <v/>
      </c>
      <c r="G11" s="6">
        <f>IF($B11="","",ROUND(B11*1.5,2)+C11+D11+E11+(ROUND(B11*1.5,2)+C11)*$B$4/100+(B11+C11)*$B$5/100)</f>
        <v/>
      </c>
      <c r="H11" s="6">
        <f>IF($B11="","",ROUND(B11*2,2)+C11+D11+E11+(ROUND(B11*2,2)+C11)*$B$4/100+(B11+C11)*$B$5/100)</f>
        <v/>
      </c>
      <c r="I11" s="7">
        <f>IF($B11="","",IF($B$6="Markup",ROUND(F11*(1+$B$7/100),2),ROUND(F11/(1-$B$7/100),2)))</f>
        <v/>
      </c>
      <c r="J11" s="7">
        <f>IF($B11="","",IF($B$6="Markup",ROUND(G11*(1+$B$7/100),2),ROUND(G11/(1-$B$7/100),2)))</f>
        <v/>
      </c>
      <c r="K11" s="7">
        <f>IF($B11="","",IF($B$6="Markup",ROUND(H11*(1+$B$7/100),2),ROUND(H11/(1-$B$7/100),2)))</f>
        <v/>
      </c>
    </row>
    <row r="12">
      <c r="A12" s="5" t="n"/>
      <c r="B12" s="6" t="n"/>
      <c r="C12" s="6" t="n"/>
      <c r="D12" s="6" t="n"/>
      <c r="E12" s="6" t="n"/>
      <c r="F12" s="6">
        <f>IF($B12="","",B12+C12+D12+E12+(B12+C12)*$B$4/100+(B12+C12)*$B$5/100)</f>
        <v/>
      </c>
      <c r="G12" s="6">
        <f>IF($B12="","",ROUND(B12*1.5,2)+C12+D12+E12+(ROUND(B12*1.5,2)+C12)*$B$4/100+(B12+C12)*$B$5/100)</f>
        <v/>
      </c>
      <c r="H12" s="6">
        <f>IF($B12="","",ROUND(B12*2,2)+C12+D12+E12+(ROUND(B12*2,2)+C12)*$B$4/100+(B12+C12)*$B$5/100)</f>
        <v/>
      </c>
      <c r="I12" s="7">
        <f>IF($B12="","",IF($B$6="Markup",ROUND(F12*(1+$B$7/100),2),ROUND(F12/(1-$B$7/100),2)))</f>
        <v/>
      </c>
      <c r="J12" s="7">
        <f>IF($B12="","",IF($B$6="Markup",ROUND(G12*(1+$B$7/100),2),ROUND(G12/(1-$B$7/100),2)))</f>
        <v/>
      </c>
      <c r="K12" s="7">
        <f>IF($B12="","",IF($B$6="Markup",ROUND(H12*(1+$B$7/100),2),ROUND(H12/(1-$B$7/100),2)))</f>
        <v/>
      </c>
    </row>
    <row r="13">
      <c r="A13" s="5" t="n"/>
      <c r="B13" s="6" t="n"/>
      <c r="C13" s="6" t="n"/>
      <c r="D13" s="6" t="n"/>
      <c r="E13" s="6" t="n"/>
      <c r="F13" s="6">
        <f>IF($B13="","",B13+C13+D13+E13+(B13+C13)*$B$4/100+(B13+C13)*$B$5/100)</f>
        <v/>
      </c>
      <c r="G13" s="6">
        <f>IF($B13="","",ROUND(B13*1.5,2)+C13+D13+E13+(ROUND(B13*1.5,2)+C13)*$B$4/100+(B13+C13)*$B$5/100)</f>
        <v/>
      </c>
      <c r="H13" s="6">
        <f>IF($B13="","",ROUND(B13*2,2)+C13+D13+E13+(ROUND(B13*2,2)+C13)*$B$4/100+(B13+C13)*$B$5/100)</f>
        <v/>
      </c>
      <c r="I13" s="7">
        <f>IF($B13="","",IF($B$6="Markup",ROUND(F13*(1+$B$7/100),2),ROUND(F13/(1-$B$7/100),2)))</f>
        <v/>
      </c>
      <c r="J13" s="7">
        <f>IF($B13="","",IF($B$6="Markup",ROUND(G13*(1+$B$7/100),2),ROUND(G13/(1-$B$7/100),2)))</f>
        <v/>
      </c>
      <c r="K13" s="7">
        <f>IF($B13="","",IF($B$6="Markup",ROUND(H13*(1+$B$7/100),2),ROUND(H13/(1-$B$7/100),2)))</f>
        <v/>
      </c>
    </row>
    <row r="14">
      <c r="A14" s="5" t="n"/>
      <c r="B14" s="6" t="n"/>
      <c r="C14" s="6" t="n"/>
      <c r="D14" s="6" t="n"/>
      <c r="E14" s="6" t="n"/>
      <c r="F14" s="6">
        <f>IF($B14="","",B14+C14+D14+E14+(B14+C14)*$B$4/100+(B14+C14)*$B$5/100)</f>
        <v/>
      </c>
      <c r="G14" s="6">
        <f>IF($B14="","",ROUND(B14*1.5,2)+C14+D14+E14+(ROUND(B14*1.5,2)+C14)*$B$4/100+(B14+C14)*$B$5/100)</f>
        <v/>
      </c>
      <c r="H14" s="6">
        <f>IF($B14="","",ROUND(B14*2,2)+C14+D14+E14+(ROUND(B14*2,2)+C14)*$B$4/100+(B14+C14)*$B$5/100)</f>
        <v/>
      </c>
      <c r="I14" s="7">
        <f>IF($B14="","",IF($B$6="Markup",ROUND(F14*(1+$B$7/100),2),ROUND(F14/(1-$B$7/100),2)))</f>
        <v/>
      </c>
      <c r="J14" s="7">
        <f>IF($B14="","",IF($B$6="Markup",ROUND(G14*(1+$B$7/100),2),ROUND(G14/(1-$B$7/100),2)))</f>
        <v/>
      </c>
      <c r="K14" s="7">
        <f>IF($B14="","",IF($B$6="Markup",ROUND(H14*(1+$B$7/100),2),ROUND(H14/(1-$B$7/100),2)))</f>
        <v/>
      </c>
    </row>
    <row r="15">
      <c r="A15" s="5" t="n"/>
      <c r="B15" s="6" t="n"/>
      <c r="C15" s="6" t="n"/>
      <c r="D15" s="6" t="n"/>
      <c r="E15" s="6" t="n"/>
      <c r="F15" s="6">
        <f>IF($B15="","",B15+C15+D15+E15+(B15+C15)*$B$4/100+(B15+C15)*$B$5/100)</f>
        <v/>
      </c>
      <c r="G15" s="6">
        <f>IF($B15="","",ROUND(B15*1.5,2)+C15+D15+E15+(ROUND(B15*1.5,2)+C15)*$B$4/100+(B15+C15)*$B$5/100)</f>
        <v/>
      </c>
      <c r="H15" s="6">
        <f>IF($B15="","",ROUND(B15*2,2)+C15+D15+E15+(ROUND(B15*2,2)+C15)*$B$4/100+(B15+C15)*$B$5/100)</f>
        <v/>
      </c>
      <c r="I15" s="7">
        <f>IF($B15="","",IF($B$6="Markup",ROUND(F15*(1+$B$7/100),2),ROUND(F15/(1-$B$7/100),2)))</f>
        <v/>
      </c>
      <c r="J15" s="7">
        <f>IF($B15="","",IF($B$6="Markup",ROUND(G15*(1+$B$7/100),2),ROUND(G15/(1-$B$7/100),2)))</f>
        <v/>
      </c>
      <c r="K15" s="7">
        <f>IF($B15="","",IF($B$6="Markup",ROUND(H15*(1+$B$7/100),2),ROUND(H15/(1-$B$7/100),2)))</f>
        <v/>
      </c>
    </row>
    <row r="16">
      <c r="A16" s="5" t="n"/>
      <c r="B16" s="6" t="n"/>
      <c r="C16" s="6" t="n"/>
      <c r="D16" s="6" t="n"/>
      <c r="E16" s="6" t="n"/>
      <c r="F16" s="6">
        <f>IF($B16="","",B16+C16+D16+E16+(B16+C16)*$B$4/100+(B16+C16)*$B$5/100)</f>
        <v/>
      </c>
      <c r="G16" s="6">
        <f>IF($B16="","",ROUND(B16*1.5,2)+C16+D16+E16+(ROUND(B16*1.5,2)+C16)*$B$4/100+(B16+C16)*$B$5/100)</f>
        <v/>
      </c>
      <c r="H16" s="6">
        <f>IF($B16="","",ROUND(B16*2,2)+C16+D16+E16+(ROUND(B16*2,2)+C16)*$B$4/100+(B16+C16)*$B$5/100)</f>
        <v/>
      </c>
      <c r="I16" s="7">
        <f>IF($B16="","",IF($B$6="Markup",ROUND(F16*(1+$B$7/100),2),ROUND(F16/(1-$B$7/100),2)))</f>
        <v/>
      </c>
      <c r="J16" s="7">
        <f>IF($B16="","",IF($B$6="Markup",ROUND(G16*(1+$B$7/100),2),ROUND(G16/(1-$B$7/100),2)))</f>
        <v/>
      </c>
      <c r="K16" s="7">
        <f>IF($B16="","",IF($B$6="Markup",ROUND(H16*(1+$B$7/100),2),ROUND(H16/(1-$B$7/100),2)))</f>
        <v/>
      </c>
    </row>
    <row r="17">
      <c r="A17" s="5" t="n"/>
      <c r="B17" s="6" t="n"/>
      <c r="C17" s="6" t="n"/>
      <c r="D17" s="6" t="n"/>
      <c r="E17" s="6" t="n"/>
      <c r="F17" s="6">
        <f>IF($B17="","",B17+C17+D17+E17+(B17+C17)*$B$4/100+(B17+C17)*$B$5/100)</f>
        <v/>
      </c>
      <c r="G17" s="6">
        <f>IF($B17="","",ROUND(B17*1.5,2)+C17+D17+E17+(ROUND(B17*1.5,2)+C17)*$B$4/100+(B17+C17)*$B$5/100)</f>
        <v/>
      </c>
      <c r="H17" s="6">
        <f>IF($B17="","",ROUND(B17*2,2)+C17+D17+E17+(ROUND(B17*2,2)+C17)*$B$4/100+(B17+C17)*$B$5/100)</f>
        <v/>
      </c>
      <c r="I17" s="7">
        <f>IF($B17="","",IF($B$6="Markup",ROUND(F17*(1+$B$7/100),2),ROUND(F17/(1-$B$7/100),2)))</f>
        <v/>
      </c>
      <c r="J17" s="7">
        <f>IF($B17="","",IF($B$6="Markup",ROUND(G17*(1+$B$7/100),2),ROUND(G17/(1-$B$7/100),2)))</f>
        <v/>
      </c>
      <c r="K17" s="7">
        <f>IF($B17="","",IF($B$6="Markup",ROUND(H17*(1+$B$7/100),2),ROUND(H17/(1-$B$7/100),2)))</f>
        <v/>
      </c>
    </row>
    <row r="18">
      <c r="A18" s="5" t="n"/>
      <c r="B18" s="6" t="n"/>
      <c r="C18" s="6" t="n"/>
      <c r="D18" s="6" t="n"/>
      <c r="E18" s="6" t="n"/>
      <c r="F18" s="6">
        <f>IF($B18="","",B18+C18+D18+E18+(B18+C18)*$B$4/100+(B18+C18)*$B$5/100)</f>
        <v/>
      </c>
      <c r="G18" s="6">
        <f>IF($B18="","",ROUND(B18*1.5,2)+C18+D18+E18+(ROUND(B18*1.5,2)+C18)*$B$4/100+(B18+C18)*$B$5/100)</f>
        <v/>
      </c>
      <c r="H18" s="6">
        <f>IF($B18="","",ROUND(B18*2,2)+C18+D18+E18+(ROUND(B18*2,2)+C18)*$B$4/100+(B18+C18)*$B$5/100)</f>
        <v/>
      </c>
      <c r="I18" s="7">
        <f>IF($B18="","",IF($B$6="Markup",ROUND(F18*(1+$B$7/100),2),ROUND(F18/(1-$B$7/100),2)))</f>
        <v/>
      </c>
      <c r="J18" s="7">
        <f>IF($B18="","",IF($B$6="Markup",ROUND(G18*(1+$B$7/100),2),ROUND(G18/(1-$B$7/100),2)))</f>
        <v/>
      </c>
      <c r="K18" s="7">
        <f>IF($B18="","",IF($B$6="Markup",ROUND(H18*(1+$B$7/100),2),ROUND(H18/(1-$B$7/100),2)))</f>
        <v/>
      </c>
    </row>
    <row r="19">
      <c r="A19" s="5" t="n"/>
      <c r="B19" s="6" t="n"/>
      <c r="C19" s="6" t="n"/>
      <c r="D19" s="6" t="n"/>
      <c r="E19" s="6" t="n"/>
      <c r="F19" s="6">
        <f>IF($B19="","",B19+C19+D19+E19+(B19+C19)*$B$4/100+(B19+C19)*$B$5/100)</f>
        <v/>
      </c>
      <c r="G19" s="6">
        <f>IF($B19="","",ROUND(B19*1.5,2)+C19+D19+E19+(ROUND(B19*1.5,2)+C19)*$B$4/100+(B19+C19)*$B$5/100)</f>
        <v/>
      </c>
      <c r="H19" s="6">
        <f>IF($B19="","",ROUND(B19*2,2)+C19+D19+E19+(ROUND(B19*2,2)+C19)*$B$4/100+(B19+C19)*$B$5/100)</f>
        <v/>
      </c>
      <c r="I19" s="7">
        <f>IF($B19="","",IF($B$6="Markup",ROUND(F19*(1+$B$7/100),2),ROUND(F19/(1-$B$7/100),2)))</f>
        <v/>
      </c>
      <c r="J19" s="7">
        <f>IF($B19="","",IF($B$6="Markup",ROUND(G19*(1+$B$7/100),2),ROUND(G19/(1-$B$7/100),2)))</f>
        <v/>
      </c>
      <c r="K19" s="7">
        <f>IF($B19="","",IF($B$6="Markup",ROUND(H19*(1+$B$7/100),2),ROUND(H19/(1-$B$7/100),2)))</f>
        <v/>
      </c>
    </row>
    <row r="20">
      <c r="A20" s="5" t="n"/>
      <c r="B20" s="6" t="n"/>
      <c r="C20" s="6" t="n"/>
      <c r="D20" s="6" t="n"/>
      <c r="E20" s="6" t="n"/>
      <c r="F20" s="6">
        <f>IF($B20="","",B20+C20+D20+E20+(B20+C20)*$B$4/100+(B20+C20)*$B$5/100)</f>
        <v/>
      </c>
      <c r="G20" s="6">
        <f>IF($B20="","",ROUND(B20*1.5,2)+C20+D20+E20+(ROUND(B20*1.5,2)+C20)*$B$4/100+(B20+C20)*$B$5/100)</f>
        <v/>
      </c>
      <c r="H20" s="6">
        <f>IF($B20="","",ROUND(B20*2,2)+C20+D20+E20+(ROUND(B20*2,2)+C20)*$B$4/100+(B20+C20)*$B$5/100)</f>
        <v/>
      </c>
      <c r="I20" s="7">
        <f>IF($B20="","",IF($B$6="Markup",ROUND(F20*(1+$B$7/100),2),ROUND(F20/(1-$B$7/100),2)))</f>
        <v/>
      </c>
      <c r="J20" s="7">
        <f>IF($B20="","",IF($B$6="Markup",ROUND(G20*(1+$B$7/100),2),ROUND(G20/(1-$B$7/100),2)))</f>
        <v/>
      </c>
      <c r="K20" s="7">
        <f>IF($B20="","",IF($B$6="Markup",ROUND(H20*(1+$B$7/100),2),ROUND(H20/(1-$B$7/100),2)))</f>
        <v/>
      </c>
    </row>
    <row r="21">
      <c r="A21" s="5" t="n"/>
      <c r="B21" s="6" t="n"/>
      <c r="C21" s="6" t="n"/>
      <c r="D21" s="6" t="n"/>
      <c r="E21" s="6" t="n"/>
      <c r="F21" s="6">
        <f>IF($B21="","",B21+C21+D21+E21+(B21+C21)*$B$4/100+(B21+C21)*$B$5/100)</f>
        <v/>
      </c>
      <c r="G21" s="6">
        <f>IF($B21="","",ROUND(B21*1.5,2)+C21+D21+E21+(ROUND(B21*1.5,2)+C21)*$B$4/100+(B21+C21)*$B$5/100)</f>
        <v/>
      </c>
      <c r="H21" s="6">
        <f>IF($B21="","",ROUND(B21*2,2)+C21+D21+E21+(ROUND(B21*2,2)+C21)*$B$4/100+(B21+C21)*$B$5/100)</f>
        <v/>
      </c>
      <c r="I21" s="7">
        <f>IF($B21="","",IF($B$6="Markup",ROUND(F21*(1+$B$7/100),2),ROUND(F21/(1-$B$7/100),2)))</f>
        <v/>
      </c>
      <c r="J21" s="7">
        <f>IF($B21="","",IF($B$6="Markup",ROUND(G21*(1+$B$7/100),2),ROUND(G21/(1-$B$7/100),2)))</f>
        <v/>
      </c>
      <c r="K21" s="7">
        <f>IF($B21="","",IF($B$6="Markup",ROUND(H21*(1+$B$7/100),2),ROUND(H21/(1-$B$7/100),2)))</f>
        <v/>
      </c>
    </row>
  </sheetData>
  <dataValidations count="1">
    <dataValidation sqref="B6" showDropDown="0" showInputMessage="0" showErrorMessage="0" allowBlank="0" type="list">
      <formula1>"Margin,Markup"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5"/>
  <sheetViews>
    <sheetView workbookViewId="0">
      <selection activeCell="A1" sqref="A1"/>
    </sheetView>
  </sheetViews>
  <sheetFormatPr baseColWidth="8" defaultRowHeight="15"/>
  <cols>
    <col width="95" customWidth="1" min="1" max="1"/>
  </cols>
  <sheetData>
    <row r="1">
      <c r="A1" s="8" t="inlineStr">
        <is>
          <t>How to use this rate sheet</t>
        </is>
      </c>
    </row>
    <row r="2">
      <c r="A2" t="inlineStr"/>
    </row>
    <row r="3">
      <c r="A3" t="inlineStr">
        <is>
          <t>1. Set your four numbers in the green config cells: payroll burden %, WC+GL %,</t>
        </is>
      </c>
    </row>
    <row r="4">
      <c r="A4" t="inlineStr">
        <is>
          <t xml:space="preserve">   and your finalize convention (Margin divides: cost / (1 - m). Markup multiplies:</t>
        </is>
      </c>
    </row>
    <row r="5">
      <c r="A5" t="inlineStr">
        <is>
          <t xml:space="preserve">   cost x (1 + m). They are NOT the same number - say which one your contract means).</t>
        </is>
      </c>
    </row>
    <row r="6">
      <c r="A6" t="inlineStr">
        <is>
          <t>2. One row per craft: base wage, additions paid ON the check (taxable), benefit</t>
        </is>
      </c>
    </row>
    <row r="7">
      <c r="A7" t="inlineStr">
        <is>
          <t xml:space="preserve">   contributions paid to funds/plans (not payroll-taxed), and per-hour flat adders</t>
        </is>
      </c>
    </row>
    <row r="8">
      <c r="A8" t="inlineStr">
        <is>
          <t xml:space="preserve">   (PPE, small tools, training).</t>
        </is>
      </c>
    </row>
    <row r="9">
      <c r="A9" t="inlineStr">
        <is>
          <t>3. The ST/OT/DT columns compute themselves - each tier from its OWN wage.</t>
        </is>
      </c>
    </row>
    <row r="10">
      <c r="A10" t="inlineStr">
        <is>
          <t xml:space="preserve">   Premium wages are rounded to cents BEFORE burdens (the rate-sheet convention),</t>
        </is>
      </c>
    </row>
    <row r="11">
      <c r="A11" t="inlineStr">
        <is>
          <t xml:space="preserve">   and the billable rate is rounded once, at the end.</t>
        </is>
      </c>
    </row>
    <row r="12">
      <c r="A12" t="inlineStr">
        <is>
          <t>4. WC+GL is computed on the straight-time base (most programs exclude premium pay).</t>
        </is>
      </c>
    </row>
    <row r="13">
      <c r="A13" t="inlineStr">
        <is>
          <t xml:space="preserve">   If your policy rates premium pay, adjust the formulas or ask us for the variant.</t>
        </is>
      </c>
    </row>
    <row r="14">
      <c r="A14" t="inlineStr">
        <is>
          <t>5. Date the sheet (top left). SUI resets every January, WC gets re-rated, benefit</t>
        </is>
      </c>
    </row>
    <row r="15">
      <c r="A15" t="inlineStr">
        <is>
          <t xml:space="preserve">   rates step mid-year - an undated rate sheet is a liability.</t>
        </is>
      </c>
    </row>
    <row r="16">
      <c r="A16" t="inlineStr"/>
    </row>
    <row r="17">
      <c r="A17" t="inlineStr">
        <is>
          <t>Why these conventions: multiplying the ST rate by 1.5x overbills the flat layers</t>
        </is>
      </c>
    </row>
    <row r="18">
      <c r="A18" t="inlineStr">
        <is>
          <t>(benefits, ST-rated insurance) and won't survive an audit. The full walkthrough:</t>
        </is>
      </c>
    </row>
    <row r="19">
      <c r="A19" t="inlineStr">
        <is>
          <t>https://crewmix.app/guides/what-is-an-lrbu</t>
        </is>
      </c>
    </row>
    <row r="20">
      <c r="A20" t="inlineStr">
        <is>
          <t>Burden math + a live three-tier calculator:</t>
        </is>
      </c>
    </row>
    <row r="21">
      <c r="A21" t="inlineStr">
        <is>
          <t>https://crewmix.app/guides/fully-burdened-labor-rate</t>
        </is>
      </c>
    </row>
    <row r="22">
      <c r="A22" t="inlineStr"/>
    </row>
    <row r="23">
      <c r="A23" t="inlineStr">
        <is>
          <t>Built by CrewMix - T&amp;M labor estimating software. Import a union Schedule A with AI,</t>
        </is>
      </c>
    </row>
    <row r="24">
      <c r="A24" t="inlineStr">
        <is>
          <t>build auditable rate build-ups, and price whole crew schedules in minutes:</t>
        </is>
      </c>
    </row>
    <row r="25">
      <c r="A25" t="inlineStr">
        <is>
          <t>https://crewmix.app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2026-07-12T21:38:11Z</dcterms:created>
  <dcterms:modified xsi:type="dcterms:W3CDTF">2026-07-12T21:38:11Z</dcterms:modified>
</cp:coreProperties>
</file>